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LAN NABAVE\"/>
    </mc:Choice>
  </mc:AlternateContent>
  <bookViews>
    <workbookView xWindow="120" yWindow="45" windowWidth="15480" windowHeight="11640"/>
  </bookViews>
  <sheets>
    <sheet name="plan nabave 2012 (dobar)" sheetId="1" r:id="rId1"/>
  </sheets>
  <calcPr calcId="152511"/>
</workbook>
</file>

<file path=xl/calcChain.xml><?xml version="1.0" encoding="utf-8"?>
<calcChain xmlns="http://schemas.openxmlformats.org/spreadsheetml/2006/main">
  <c r="E91" i="1" l="1"/>
  <c r="D82" i="1" l="1"/>
  <c r="D73" i="1"/>
  <c r="D93" i="1"/>
  <c r="D87" i="1"/>
  <c r="D86" i="1"/>
  <c r="E79" i="1"/>
  <c r="E80" i="1"/>
  <c r="D77" i="1"/>
  <c r="F79" i="1"/>
  <c r="D70" i="1"/>
  <c r="D67" i="1"/>
  <c r="D59" i="1"/>
  <c r="D54" i="1"/>
  <c r="D51" i="1"/>
  <c r="D42" i="1"/>
  <c r="D39" i="1"/>
  <c r="D21" i="1"/>
  <c r="F21" i="1" s="1"/>
  <c r="E21" i="1" s="1"/>
  <c r="D20" i="1"/>
  <c r="F37" i="1" l="1"/>
  <c r="E37" i="1" s="1"/>
  <c r="F36" i="1"/>
  <c r="E36" i="1"/>
  <c r="F29" i="1"/>
  <c r="E29" i="1" s="1"/>
  <c r="F35" i="1"/>
  <c r="E35" i="1" s="1"/>
  <c r="F34" i="1"/>
  <c r="E34" i="1"/>
  <c r="F25" i="1"/>
  <c r="E25" i="1" s="1"/>
  <c r="F91" i="1" l="1"/>
  <c r="F31" i="1"/>
  <c r="E31" i="1" s="1"/>
  <c r="F27" i="1"/>
  <c r="E27" i="1" s="1"/>
  <c r="F58" i="1" l="1"/>
  <c r="E58" i="1" s="1"/>
  <c r="F15" i="1" l="1"/>
  <c r="E15" i="1" s="1"/>
  <c r="F20" i="1"/>
  <c r="E20" i="1" s="1"/>
  <c r="F39" i="1"/>
  <c r="E39" i="1" s="1"/>
  <c r="F42" i="1"/>
  <c r="E42" i="1" s="1"/>
  <c r="F46" i="1"/>
  <c r="E46" i="1" s="1"/>
  <c r="F54" i="1"/>
  <c r="E54" i="1" s="1"/>
  <c r="F65" i="1"/>
  <c r="E65" i="1" s="1"/>
  <c r="F67" i="1"/>
  <c r="E67" i="1" s="1"/>
  <c r="F70" i="1"/>
  <c r="E70" i="1" s="1"/>
  <c r="F73" i="1"/>
  <c r="E73" i="1" s="1"/>
  <c r="F59" i="1"/>
  <c r="E59" i="1" s="1"/>
  <c r="F77" i="1"/>
  <c r="E77" i="1" s="1"/>
  <c r="F16" i="1"/>
  <c r="E16" i="1" s="1"/>
  <c r="F17" i="1"/>
  <c r="E17" i="1" s="1"/>
  <c r="F18" i="1"/>
  <c r="E18" i="1" s="1"/>
  <c r="F19" i="1"/>
  <c r="E19" i="1" s="1"/>
  <c r="F22" i="1"/>
  <c r="E22" i="1" s="1"/>
  <c r="F24" i="1"/>
  <c r="E24" i="1" s="1"/>
  <c r="F26" i="1"/>
  <c r="E26" i="1" s="1"/>
  <c r="F28" i="1"/>
  <c r="E28" i="1" s="1"/>
  <c r="F30" i="1"/>
  <c r="E30" i="1" s="1"/>
  <c r="F32" i="1"/>
  <c r="E32" i="1" s="1"/>
  <c r="F33" i="1"/>
  <c r="E33" i="1" s="1"/>
  <c r="F40" i="1"/>
  <c r="E40" i="1" s="1"/>
  <c r="F41" i="1"/>
  <c r="E41" i="1" s="1"/>
  <c r="F43" i="1"/>
  <c r="E43" i="1" s="1"/>
  <c r="F44" i="1"/>
  <c r="E44" i="1" s="1"/>
  <c r="F45" i="1"/>
  <c r="E45" i="1" s="1"/>
  <c r="F47" i="1"/>
  <c r="E47" i="1" s="1"/>
  <c r="F49" i="1"/>
  <c r="F48" i="1" s="1"/>
  <c r="F52" i="1"/>
  <c r="E52" i="1" s="1"/>
  <c r="F53" i="1"/>
  <c r="E53" i="1" s="1"/>
  <c r="F55" i="1"/>
  <c r="E55" i="1" s="1"/>
  <c r="F56" i="1"/>
  <c r="E56" i="1" s="1"/>
  <c r="F57" i="1"/>
  <c r="E57" i="1" s="1"/>
  <c r="F60" i="1"/>
  <c r="E60" i="1" s="1"/>
  <c r="F61" i="1"/>
  <c r="E61" i="1" s="1"/>
  <c r="F62" i="1"/>
  <c r="E62" i="1" s="1"/>
  <c r="F63" i="1"/>
  <c r="E63" i="1" s="1"/>
  <c r="F64" i="1"/>
  <c r="E64" i="1" s="1"/>
  <c r="F66" i="1"/>
  <c r="E66" i="1" s="1"/>
  <c r="F68" i="1"/>
  <c r="E68" i="1" s="1"/>
  <c r="F69" i="1"/>
  <c r="E69" i="1" s="1"/>
  <c r="F71" i="1"/>
  <c r="E71" i="1" s="1"/>
  <c r="F72" i="1"/>
  <c r="E72" i="1" s="1"/>
  <c r="F76" i="1"/>
  <c r="E76" i="1" s="1"/>
  <c r="F78" i="1"/>
  <c r="E78" i="1" s="1"/>
  <c r="F80" i="1"/>
  <c r="F81" i="1"/>
  <c r="E81" i="1" s="1"/>
  <c r="F84" i="1"/>
  <c r="E84" i="1" s="1"/>
  <c r="F88" i="1"/>
  <c r="E88" i="1" s="1"/>
  <c r="F89" i="1"/>
  <c r="E89" i="1" s="1"/>
  <c r="F93" i="1"/>
  <c r="F94" i="1"/>
  <c r="E94" i="1" s="1"/>
  <c r="E49" i="1" l="1"/>
  <c r="E48" i="1" s="1"/>
  <c r="F50" i="1"/>
  <c r="E50" i="1" s="1"/>
  <c r="F51" i="1"/>
  <c r="E51" i="1" s="1"/>
  <c r="F86" i="1"/>
  <c r="E86" i="1" s="1"/>
  <c r="F87" i="1"/>
  <c r="E87" i="1" s="1"/>
  <c r="F82" i="1"/>
  <c r="E82" i="1" s="1"/>
  <c r="D14" i="1"/>
  <c r="F14" i="1" s="1"/>
  <c r="E14" i="1" s="1"/>
  <c r="F83" i="1"/>
  <c r="E83" i="1" s="1"/>
  <c r="F92" i="1" l="1"/>
  <c r="E92" i="1" s="1"/>
</calcChain>
</file>

<file path=xl/sharedStrings.xml><?xml version="1.0" encoding="utf-8"?>
<sst xmlns="http://schemas.openxmlformats.org/spreadsheetml/2006/main" count="129" uniqueCount="97">
  <si>
    <t>Predmet nabave</t>
  </si>
  <si>
    <t>procijenjena vrijednost 
(bez PDV-a)</t>
  </si>
  <si>
    <t>Planirana sredstva
(s PDV-om)</t>
  </si>
  <si>
    <t>Vrsta postupka javne nabave</t>
  </si>
  <si>
    <t>čl.18 st.3.</t>
  </si>
  <si>
    <t>RASHODI ZA MATERIJAL I ENERGIJU</t>
  </si>
  <si>
    <t>Uredski materijal i ostali mater.rashodi</t>
  </si>
  <si>
    <t>Uredski mater.:fotokop.papir,obrasci</t>
  </si>
  <si>
    <t>Materijal i sredstva za čišćenje i održavanje</t>
  </si>
  <si>
    <t>Materijal za higijenske potrebe i njegu</t>
  </si>
  <si>
    <t>Materijal i sirovine</t>
  </si>
  <si>
    <t>namirnice za šk.kuhinju</t>
  </si>
  <si>
    <t>pekarski proizvodi</t>
  </si>
  <si>
    <t>prerađevine od mesa</t>
  </si>
  <si>
    <t>smrznuti prehrambeni proizvodi</t>
  </si>
  <si>
    <t>ostali prehrambeni proizvodi</t>
  </si>
  <si>
    <t>Energija</t>
  </si>
  <si>
    <t>Električna energija</t>
  </si>
  <si>
    <t>Nabavu provodi Gradski ured</t>
  </si>
  <si>
    <t>Materijal i dijelovi-.održavanje</t>
  </si>
  <si>
    <t>Održav.objekata:sanitarija,boje,instalac.</t>
  </si>
  <si>
    <t xml:space="preserve">Održ.opreme:elektro,elektron.,stolar. mater. </t>
  </si>
  <si>
    <t>Ostali tr.tekućeg i inv.održavanja</t>
  </si>
  <si>
    <t>Sitni inventar</t>
  </si>
  <si>
    <t>Službena, radna i zaštitna odjeća i obuća</t>
  </si>
  <si>
    <t>Službena,radna i zaštitna odjeća i obuća</t>
  </si>
  <si>
    <t>RASHODI ZA USLUGE</t>
  </si>
  <si>
    <t>Usluge telefona pošte i prijevoza</t>
  </si>
  <si>
    <t>Usluge telefona,telefaksa</t>
  </si>
  <si>
    <t>Usluge održavanja</t>
  </si>
  <si>
    <t>Usluge održav.građ.objekta:prozor,pod,instalac.</t>
  </si>
  <si>
    <t>Usluge održav. postrojenja i opreme</t>
  </si>
  <si>
    <t>Ostale usluge tekuć.i invest.održavanja</t>
  </si>
  <si>
    <t>Komunalne usluge</t>
  </si>
  <si>
    <t>Opskrba vodom</t>
  </si>
  <si>
    <t>Iznošenje i odvoz smeća</t>
  </si>
  <si>
    <t>Deratizacija i dezinsekcija</t>
  </si>
  <si>
    <t>Dimnjačarske i ekološ.usluge</t>
  </si>
  <si>
    <t>Zdravstvene i veterin.us.</t>
  </si>
  <si>
    <t>Obvezni i prevent.zdravstv.pregled</t>
  </si>
  <si>
    <t>Intelektualne i osobne usluge</t>
  </si>
  <si>
    <t>Autorski honorari</t>
  </si>
  <si>
    <t>Ostale intelektualne usluge</t>
  </si>
  <si>
    <t>Računalne usluge</t>
  </si>
  <si>
    <t>Usluge ažuriranja računalnih baza</t>
  </si>
  <si>
    <t>Ostale računalne usluge</t>
  </si>
  <si>
    <t>Ostale usluge</t>
  </si>
  <si>
    <t>OSTALI NESPOM.RASHODI POSLOVANJA</t>
  </si>
  <si>
    <t>Naknade za rad predst.i izvrš.tijela</t>
  </si>
  <si>
    <t>Premije osiguranja</t>
  </si>
  <si>
    <t>Repr.:NATJECANJA,dan škole,godišnjice</t>
  </si>
  <si>
    <t>Članarine</t>
  </si>
  <si>
    <t>OSTALI FINANCIJSKI RASHODI</t>
  </si>
  <si>
    <t>Bankarske i usluge platnog prometa</t>
  </si>
  <si>
    <t>Usluge banaka</t>
  </si>
  <si>
    <t>Zatezne kamate</t>
  </si>
  <si>
    <t>POSTROJENJA I OPREMA</t>
  </si>
  <si>
    <t>Uredska oprema i namještaj</t>
  </si>
  <si>
    <t>Uredski i nastavni namještaj</t>
  </si>
  <si>
    <t>KNJIGE, UMJETN.DJELA</t>
  </si>
  <si>
    <t>Knjige</t>
  </si>
  <si>
    <t xml:space="preserve">Knjige </t>
  </si>
  <si>
    <t xml:space="preserve"> </t>
  </si>
  <si>
    <t>Ugovori sa raznim dobavljačima</t>
  </si>
  <si>
    <t>plin</t>
  </si>
  <si>
    <t>Ostali materijal</t>
  </si>
  <si>
    <t xml:space="preserve">Ostale nespomenute usluge </t>
  </si>
  <si>
    <t>OŠ KAJZERICA</t>
  </si>
  <si>
    <t>ZAGREB, Žarka Dolinara 9</t>
  </si>
  <si>
    <t>OIB: 99118997944</t>
  </si>
  <si>
    <t>RKP: 48427</t>
  </si>
  <si>
    <t>Usluge promidžbe i inform.</t>
  </si>
  <si>
    <t xml:space="preserve">Ost.kom. usluge </t>
  </si>
  <si>
    <t xml:space="preserve"> voće </t>
  </si>
  <si>
    <t>povrće</t>
  </si>
  <si>
    <t>tijesto, riža</t>
  </si>
  <si>
    <t>uređaji, opr. i strojevi za ost. namjene</t>
  </si>
  <si>
    <t>KLASA: 602-02/11-04-</t>
  </si>
  <si>
    <t>URBROJ: 251-06-127/</t>
  </si>
  <si>
    <t>mlinarski proizvodi(muesli, kuk.pahuljice, čokoladni proizvodi)</t>
  </si>
  <si>
    <t>ulje, maslinovo ulje</t>
  </si>
  <si>
    <t>zamrznuta riba</t>
  </si>
  <si>
    <t>mliječni prozvodi</t>
  </si>
  <si>
    <t xml:space="preserve">mlijeko </t>
  </si>
  <si>
    <t>meso-piletina, puretina</t>
  </si>
  <si>
    <t>meso-svinjetina, junetina i mesni proizvodi</t>
  </si>
  <si>
    <t>zamrznuto povrće</t>
  </si>
  <si>
    <t>keksi, trajno pecivo...</t>
  </si>
  <si>
    <t>prijevoz djece</t>
  </si>
  <si>
    <t>ulaznice...</t>
  </si>
  <si>
    <t>Sportska i glazbena oprema</t>
  </si>
  <si>
    <t>uredska oprema i namještaj</t>
  </si>
  <si>
    <t>Na sjednici Školskog odbora održanoj_________________ 2018. usvojen je Plan nabave za 2019.godinu</t>
  </si>
  <si>
    <t>PLAN NABAVE ZA 2019.GODINU</t>
  </si>
  <si>
    <t>financ.plan za 2019.</t>
  </si>
  <si>
    <t>Ravnateljica:</t>
  </si>
  <si>
    <t>Majda Tometić,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</si>
</sst>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Arial"/>
      <charset val="238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  <charset val="238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  <font>
      <sz val="5"/>
      <name val="Arial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1" fillId="0" borderId="0" xfId="1" applyFont="1" applyAlignment="1"/>
    <xf numFmtId="0" fontId="1" fillId="0" borderId="0" xfId="1"/>
    <xf numFmtId="0" fontId="1" fillId="0" borderId="0" xfId="1" applyAlignment="1">
      <alignment horizontal="center"/>
    </xf>
    <xf numFmtId="1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left"/>
    </xf>
    <xf numFmtId="49" fontId="7" fillId="3" borderId="1" xfId="1" applyNumberFormat="1" applyFont="1" applyFill="1" applyBorder="1" applyAlignment="1">
      <alignment shrinkToFit="1"/>
    </xf>
    <xf numFmtId="3" fontId="8" fillId="3" borderId="1" xfId="1" applyNumberFormat="1" applyFont="1" applyFill="1" applyBorder="1"/>
    <xf numFmtId="1" fontId="6" fillId="0" borderId="1" xfId="1" applyNumberFormat="1" applyFont="1" applyBorder="1" applyAlignment="1">
      <alignment horizontal="left"/>
    </xf>
    <xf numFmtId="1" fontId="9" fillId="4" borderId="1" xfId="1" applyNumberFormat="1" applyFont="1" applyFill="1" applyBorder="1" applyAlignment="1">
      <alignment horizontal="left"/>
    </xf>
    <xf numFmtId="49" fontId="7" fillId="4" borderId="1" xfId="1" applyNumberFormat="1" applyFont="1" applyFill="1" applyBorder="1" applyAlignment="1">
      <alignment shrinkToFit="1"/>
    </xf>
    <xf numFmtId="3" fontId="8" fillId="4" borderId="1" xfId="1" applyNumberFormat="1" applyFont="1" applyFill="1" applyBorder="1"/>
    <xf numFmtId="1" fontId="10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shrinkToFit="1"/>
    </xf>
    <xf numFmtId="3" fontId="11" fillId="0" borderId="1" xfId="1" applyNumberFormat="1" applyFont="1" applyBorder="1"/>
    <xf numFmtId="3" fontId="11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shrinkToFit="1"/>
    </xf>
    <xf numFmtId="3" fontId="8" fillId="4" borderId="1" xfId="1" applyNumberFormat="1" applyFont="1" applyFill="1" applyBorder="1" applyAlignment="1">
      <alignment horizontal="right"/>
    </xf>
    <xf numFmtId="3" fontId="11" fillId="0" borderId="1" xfId="1" applyNumberFormat="1" applyFont="1" applyBorder="1" applyAlignment="1">
      <alignment horizontal="right"/>
    </xf>
    <xf numFmtId="1" fontId="6" fillId="0" borderId="1" xfId="1" applyNumberFormat="1" applyFont="1" applyBorder="1" applyAlignment="1">
      <alignment horizontal="left" vertical="center"/>
    </xf>
    <xf numFmtId="1" fontId="10" fillId="0" borderId="1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vertical="center" shrinkToFit="1"/>
    </xf>
    <xf numFmtId="3" fontId="11" fillId="0" borderId="1" xfId="1" applyNumberFormat="1" applyFont="1" applyBorder="1" applyAlignment="1">
      <alignment vertical="center"/>
    </xf>
    <xf numFmtId="3" fontId="11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3" fontId="8" fillId="3" borderId="1" xfId="1" applyNumberFormat="1" applyFont="1" applyFill="1" applyBorder="1" applyAlignment="1">
      <alignment horizontal="right"/>
    </xf>
    <xf numFmtId="49" fontId="6" fillId="0" borderId="1" xfId="1" applyNumberFormat="1" applyFont="1" applyBorder="1" applyAlignment="1">
      <alignment horizontal="left" vertical="center" shrinkToFit="1"/>
    </xf>
    <xf numFmtId="3" fontId="11" fillId="0" borderId="1" xfId="1" applyNumberFormat="1" applyFont="1" applyBorder="1" applyAlignment="1">
      <alignment horizontal="right" vertical="center"/>
    </xf>
    <xf numFmtId="0" fontId="1" fillId="0" borderId="1" xfId="1" applyBorder="1"/>
    <xf numFmtId="49" fontId="6" fillId="4" borderId="1" xfId="1" applyNumberFormat="1" applyFont="1" applyFill="1" applyBorder="1" applyAlignment="1">
      <alignment shrinkToFit="1"/>
    </xf>
    <xf numFmtId="3" fontId="11" fillId="4" borderId="1" xfId="1" applyNumberFormat="1" applyFont="1" applyFill="1" applyBorder="1"/>
    <xf numFmtId="0" fontId="6" fillId="0" borderId="1" xfId="1" applyFont="1" applyBorder="1"/>
    <xf numFmtId="0" fontId="6" fillId="4" borderId="1" xfId="1" applyFont="1" applyFill="1" applyBorder="1"/>
    <xf numFmtId="3" fontId="1" fillId="4" borderId="1" xfId="1" applyNumberFormat="1" applyFill="1" applyBorder="1" applyAlignment="1">
      <alignment horizontal="right"/>
    </xf>
    <xf numFmtId="0" fontId="1" fillId="4" borderId="1" xfId="1" applyFill="1" applyBorder="1"/>
    <xf numFmtId="1" fontId="9" fillId="3" borderId="1" xfId="1" applyNumberFormat="1" applyFont="1" applyFill="1" applyBorder="1" applyAlignment="1">
      <alignment horizontal="left"/>
    </xf>
    <xf numFmtId="49" fontId="7" fillId="3" borderId="1" xfId="1" applyNumberFormat="1" applyFont="1" applyFill="1" applyBorder="1" applyAlignment="1">
      <alignment vertical="center" shrinkToFit="1"/>
    </xf>
    <xf numFmtId="49" fontId="7" fillId="4" borderId="1" xfId="1" applyNumberFormat="1" applyFont="1" applyFill="1" applyBorder="1" applyAlignment="1">
      <alignment vertical="center" shrinkToFit="1"/>
    </xf>
    <xf numFmtId="0" fontId="1" fillId="0" borderId="0" xfId="1" applyBorder="1"/>
    <xf numFmtId="3" fontId="12" fillId="4" borderId="1" xfId="1" applyNumberFormat="1" applyFont="1" applyFill="1" applyBorder="1"/>
    <xf numFmtId="49" fontId="6" fillId="0" borderId="1" xfId="1" applyNumberFormat="1" applyFont="1" applyFill="1" applyBorder="1" applyAlignment="1">
      <alignment vertical="center" shrinkToFit="1"/>
    </xf>
    <xf numFmtId="0" fontId="6" fillId="0" borderId="0" xfId="1" applyFont="1"/>
    <xf numFmtId="3" fontId="1" fillId="0" borderId="0" xfId="1" applyNumberFormat="1" applyAlignment="1">
      <alignment horizontal="right"/>
    </xf>
    <xf numFmtId="0" fontId="14" fillId="0" borderId="0" xfId="0" applyFont="1" applyAlignment="1"/>
    <xf numFmtId="0" fontId="0" fillId="0" borderId="0" xfId="0" applyBorder="1"/>
    <xf numFmtId="0" fontId="1" fillId="0" borderId="2" xfId="1" applyBorder="1"/>
    <xf numFmtId="0" fontId="15" fillId="0" borderId="0" xfId="1" applyFont="1" applyBorder="1" applyAlignment="1">
      <alignment horizontal="center"/>
    </xf>
    <xf numFmtId="0" fontId="1" fillId="0" borderId="0" xfId="1" applyBorder="1" applyAlignment="1">
      <alignment horizontal="right"/>
    </xf>
    <xf numFmtId="0" fontId="15" fillId="0" borderId="0" xfId="1" applyFont="1"/>
    <xf numFmtId="0" fontId="1" fillId="0" borderId="0" xfId="1" applyFont="1" applyAlignment="1">
      <alignment horizontal="left"/>
    </xf>
    <xf numFmtId="49" fontId="2" fillId="0" borderId="0" xfId="1" applyNumberFormat="1" applyFont="1" applyFill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top" wrapText="1"/>
    </xf>
    <xf numFmtId="49" fontId="17" fillId="0" borderId="1" xfId="1" applyNumberFormat="1" applyFont="1" applyBorder="1" applyAlignment="1">
      <alignment vertical="center" shrinkToFit="1"/>
    </xf>
    <xf numFmtId="0" fontId="13" fillId="0" borderId="0" xfId="1" applyFont="1" applyAlignment="1"/>
    <xf numFmtId="1" fontId="9" fillId="5" borderId="1" xfId="1" applyNumberFormat="1" applyFont="1" applyFill="1" applyBorder="1" applyAlignment="1">
      <alignment horizontal="left"/>
    </xf>
    <xf numFmtId="49" fontId="14" fillId="5" borderId="1" xfId="1" applyNumberFormat="1" applyFont="1" applyFill="1" applyBorder="1" applyAlignment="1">
      <alignment shrinkToFit="1"/>
    </xf>
    <xf numFmtId="3" fontId="18" fillId="5" borderId="1" xfId="1" applyNumberFormat="1" applyFont="1" applyFill="1" applyBorder="1"/>
    <xf numFmtId="3" fontId="18" fillId="5" borderId="1" xfId="1" applyNumberFormat="1" applyFont="1" applyFill="1" applyBorder="1" applyAlignment="1">
      <alignment horizontal="right"/>
    </xf>
    <xf numFmtId="1" fontId="5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center" wrapText="1" shrinkToFit="1"/>
    </xf>
    <xf numFmtId="0" fontId="1" fillId="0" borderId="0" xfId="1" applyFont="1" applyAlignment="1">
      <alignment horizontal="center" vertical="center" wrapText="1"/>
    </xf>
    <xf numFmtId="3" fontId="11" fillId="0" borderId="1" xfId="1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</cellXfs>
  <cellStyles count="2">
    <cellStyle name="Normal" xfId="0" builtinId="0"/>
    <cellStyle name="Obično_FinancijskiPlan2009-2011(1)reb-svibanj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tabSelected="1" topLeftCell="A91" zoomScale="120" zoomScaleNormal="100" workbookViewId="0">
      <selection activeCell="Q117" sqref="Q117"/>
    </sheetView>
  </sheetViews>
  <sheetFormatPr defaultColWidth="7.109375" defaultRowHeight="12.75" x14ac:dyDescent="0.2"/>
  <cols>
    <col min="1" max="1" width="2.5546875" style="2" customWidth="1"/>
    <col min="2" max="2" width="5.21875" style="2" customWidth="1"/>
    <col min="3" max="3" width="13.21875" style="2" customWidth="1"/>
    <col min="4" max="4" width="7.21875" style="2" customWidth="1"/>
    <col min="5" max="5" width="8.5546875" style="3" customWidth="1"/>
    <col min="6" max="6" width="8.33203125" style="2" customWidth="1"/>
    <col min="7" max="7" width="8.5546875" style="2" customWidth="1"/>
    <col min="8" max="16384" width="7.109375" style="2"/>
  </cols>
  <sheetData>
    <row r="1" spans="1:7" x14ac:dyDescent="0.2">
      <c r="A1" s="1" t="s">
        <v>67</v>
      </c>
      <c r="B1" s="1"/>
      <c r="D1" s="1"/>
      <c r="E1" s="1"/>
    </row>
    <row r="2" spans="1:7" x14ac:dyDescent="0.2">
      <c r="A2" s="1" t="s">
        <v>68</v>
      </c>
      <c r="B2" s="1"/>
      <c r="D2" s="1"/>
      <c r="E2" s="1"/>
    </row>
    <row r="3" spans="1:7" x14ac:dyDescent="0.2">
      <c r="A3" s="50" t="s">
        <v>69</v>
      </c>
      <c r="B3" s="50"/>
      <c r="D3" s="50"/>
      <c r="E3" s="50"/>
    </row>
    <row r="4" spans="1:7" x14ac:dyDescent="0.2">
      <c r="A4" s="50" t="s">
        <v>70</v>
      </c>
      <c r="B4" s="50"/>
      <c r="D4" s="50"/>
      <c r="E4" s="50"/>
    </row>
    <row r="5" spans="1:7" x14ac:dyDescent="0.2">
      <c r="A5" s="50"/>
      <c r="B5" s="50"/>
      <c r="D5" s="50"/>
      <c r="E5" s="50"/>
    </row>
    <row r="6" spans="1:7" x14ac:dyDescent="0.2">
      <c r="A6" s="54" t="s">
        <v>77</v>
      </c>
      <c r="B6" s="1"/>
      <c r="D6" s="1"/>
      <c r="E6" s="1"/>
    </row>
    <row r="7" spans="1:7" x14ac:dyDescent="0.2">
      <c r="A7" s="54" t="s">
        <v>78</v>
      </c>
      <c r="B7" s="1"/>
      <c r="D7" s="1"/>
      <c r="E7" s="1"/>
    </row>
    <row r="8" spans="1:7" ht="44.25" hidden="1" customHeight="1" x14ac:dyDescent="0.2">
      <c r="A8" s="62"/>
      <c r="B8" s="62"/>
      <c r="C8" s="62"/>
      <c r="D8" s="62"/>
      <c r="E8" s="62"/>
      <c r="F8" s="62"/>
      <c r="G8" s="62"/>
    </row>
    <row r="9" spans="1:7" ht="34.5" customHeight="1" x14ac:dyDescent="0.2">
      <c r="A9" s="61" t="s">
        <v>92</v>
      </c>
      <c r="B9" s="61"/>
      <c r="C9" s="61"/>
      <c r="D9" s="61"/>
      <c r="E9" s="61"/>
      <c r="F9" s="61"/>
      <c r="G9" s="61"/>
    </row>
    <row r="10" spans="1:7" ht="24" hidden="1" customHeight="1" x14ac:dyDescent="0.2">
      <c r="A10" s="51"/>
      <c r="B10" s="51"/>
      <c r="C10" s="51"/>
      <c r="D10" s="51"/>
      <c r="E10" s="51"/>
      <c r="F10" s="51"/>
      <c r="G10" s="51"/>
    </row>
    <row r="11" spans="1:7" ht="16.5" customHeight="1" x14ac:dyDescent="0.2">
      <c r="A11" s="60" t="s">
        <v>93</v>
      </c>
      <c r="B11" s="60"/>
      <c r="C11" s="60"/>
      <c r="D11" s="60"/>
      <c r="E11" s="60"/>
      <c r="F11" s="60"/>
      <c r="G11" s="60"/>
    </row>
    <row r="12" spans="1:7" ht="16.5" customHeight="1" x14ac:dyDescent="0.2">
      <c r="A12" s="52"/>
      <c r="B12" s="52"/>
      <c r="C12" s="52"/>
      <c r="D12" s="52"/>
      <c r="E12" s="52"/>
      <c r="F12" s="52"/>
      <c r="G12" s="52"/>
    </row>
    <row r="13" spans="1:7" ht="42" x14ac:dyDescent="0.2">
      <c r="A13" s="59"/>
      <c r="B13" s="59"/>
      <c r="C13" s="4" t="s">
        <v>0</v>
      </c>
      <c r="D13" s="4" t="s">
        <v>94</v>
      </c>
      <c r="E13" s="5" t="s">
        <v>1</v>
      </c>
      <c r="F13" s="5" t="s">
        <v>2</v>
      </c>
      <c r="G13" s="5" t="s">
        <v>3</v>
      </c>
    </row>
    <row r="14" spans="1:7" x14ac:dyDescent="0.2">
      <c r="A14" s="6">
        <v>322</v>
      </c>
      <c r="B14" s="6"/>
      <c r="C14" s="7" t="s">
        <v>5</v>
      </c>
      <c r="D14" s="8">
        <f>D15+D20+D39+D42+D46+D48</f>
        <v>1675000</v>
      </c>
      <c r="E14" s="8">
        <f t="shared" ref="E14:E21" si="0">F14/1.25</f>
        <v>1340000</v>
      </c>
      <c r="F14" s="8">
        <f t="shared" ref="F14:F47" si="1">D14</f>
        <v>1675000</v>
      </c>
      <c r="G14" s="8"/>
    </row>
    <row r="15" spans="1:7" x14ac:dyDescent="0.2">
      <c r="A15" s="9"/>
      <c r="B15" s="10">
        <v>3221</v>
      </c>
      <c r="C15" s="11" t="s">
        <v>6</v>
      </c>
      <c r="D15" s="12">
        <v>69000</v>
      </c>
      <c r="E15" s="12">
        <f t="shared" si="0"/>
        <v>55200</v>
      </c>
      <c r="F15" s="12">
        <f t="shared" si="1"/>
        <v>69000</v>
      </c>
      <c r="G15" s="12"/>
    </row>
    <row r="16" spans="1:7" ht="12" customHeight="1" x14ac:dyDescent="0.2">
      <c r="A16" s="9"/>
      <c r="B16" s="13">
        <v>32211</v>
      </c>
      <c r="C16" s="14" t="s">
        <v>7</v>
      </c>
      <c r="D16" s="15">
        <v>34000</v>
      </c>
      <c r="E16" s="15">
        <f t="shared" si="0"/>
        <v>27200</v>
      </c>
      <c r="F16" s="15">
        <f t="shared" si="1"/>
        <v>34000</v>
      </c>
      <c r="G16" s="16" t="s">
        <v>4</v>
      </c>
    </row>
    <row r="17" spans="1:7" x14ac:dyDescent="0.2">
      <c r="A17" s="9"/>
      <c r="B17" s="13">
        <v>32214</v>
      </c>
      <c r="C17" s="14" t="s">
        <v>8</v>
      </c>
      <c r="D17" s="15">
        <v>16000</v>
      </c>
      <c r="E17" s="15">
        <f t="shared" si="0"/>
        <v>12800</v>
      </c>
      <c r="F17" s="15">
        <f t="shared" si="1"/>
        <v>16000</v>
      </c>
      <c r="G17" s="16" t="s">
        <v>4</v>
      </c>
    </row>
    <row r="18" spans="1:7" x14ac:dyDescent="0.2">
      <c r="A18" s="9"/>
      <c r="B18" s="13">
        <v>32216</v>
      </c>
      <c r="C18" s="14" t="s">
        <v>9</v>
      </c>
      <c r="D18" s="15">
        <v>15000</v>
      </c>
      <c r="E18" s="15">
        <f t="shared" si="0"/>
        <v>12000</v>
      </c>
      <c r="F18" s="15">
        <f t="shared" si="1"/>
        <v>15000</v>
      </c>
      <c r="G18" s="16" t="s">
        <v>4</v>
      </c>
    </row>
    <row r="19" spans="1:7" x14ac:dyDescent="0.2">
      <c r="A19" s="9"/>
      <c r="B19" s="13">
        <v>32219</v>
      </c>
      <c r="C19" s="14" t="s">
        <v>65</v>
      </c>
      <c r="D19" s="15">
        <v>4000</v>
      </c>
      <c r="E19" s="15">
        <f t="shared" si="0"/>
        <v>3200</v>
      </c>
      <c r="F19" s="15">
        <f t="shared" si="1"/>
        <v>4000</v>
      </c>
      <c r="G19" s="16" t="s">
        <v>4</v>
      </c>
    </row>
    <row r="20" spans="1:7" x14ac:dyDescent="0.2">
      <c r="A20" s="9"/>
      <c r="B20" s="10">
        <v>3222</v>
      </c>
      <c r="C20" s="11" t="s">
        <v>10</v>
      </c>
      <c r="D20" s="12">
        <f>D22+D23+D24+D25+D26+D27+D28+D29+D30+D31+D32+D33+D34+D35+D36+D37+D38</f>
        <v>970000</v>
      </c>
      <c r="E20" s="18">
        <f t="shared" si="0"/>
        <v>776000</v>
      </c>
      <c r="F20" s="12">
        <f t="shared" si="1"/>
        <v>970000</v>
      </c>
      <c r="G20" s="12"/>
    </row>
    <row r="21" spans="1:7" ht="35.25" customHeight="1" x14ac:dyDescent="0.2">
      <c r="A21" s="20"/>
      <c r="B21" s="21">
        <v>32224</v>
      </c>
      <c r="C21" s="22" t="s">
        <v>11</v>
      </c>
      <c r="D21" s="23">
        <f>D22+D23+D24+D25+D26+D27+D28+D29+D30+D31+D32+D33+D34+D35+D36+D37+D38</f>
        <v>970000</v>
      </c>
      <c r="E21" s="23">
        <f t="shared" si="0"/>
        <v>776000</v>
      </c>
      <c r="F21" s="23">
        <f t="shared" si="1"/>
        <v>970000</v>
      </c>
      <c r="G21" s="24" t="s">
        <v>63</v>
      </c>
    </row>
    <row r="22" spans="1:7" x14ac:dyDescent="0.2">
      <c r="A22" s="9"/>
      <c r="B22" s="13"/>
      <c r="C22" s="17" t="s">
        <v>83</v>
      </c>
      <c r="D22" s="23">
        <v>98000</v>
      </c>
      <c r="E22" s="15">
        <f t="shared" ref="E22:E44" si="2">F22/1.25</f>
        <v>78400</v>
      </c>
      <c r="F22" s="15">
        <f t="shared" si="1"/>
        <v>98000</v>
      </c>
      <c r="G22" s="15"/>
    </row>
    <row r="23" spans="1:7" x14ac:dyDescent="0.2">
      <c r="A23" s="9"/>
      <c r="B23" s="13"/>
      <c r="C23" s="17" t="s">
        <v>82</v>
      </c>
      <c r="D23" s="23">
        <v>75000</v>
      </c>
      <c r="E23" s="15">
        <v>60000</v>
      </c>
      <c r="F23" s="15">
        <v>75000</v>
      </c>
      <c r="G23" s="15"/>
    </row>
    <row r="24" spans="1:7" x14ac:dyDescent="0.2">
      <c r="A24" s="9"/>
      <c r="B24" s="13"/>
      <c r="C24" s="17" t="s">
        <v>12</v>
      </c>
      <c r="D24" s="23">
        <v>98000</v>
      </c>
      <c r="E24" s="15">
        <f t="shared" si="2"/>
        <v>78400</v>
      </c>
      <c r="F24" s="15">
        <f t="shared" si="1"/>
        <v>98000</v>
      </c>
      <c r="G24" s="15"/>
    </row>
    <row r="25" spans="1:7" ht="24.75" customHeight="1" x14ac:dyDescent="0.2">
      <c r="A25" s="9"/>
      <c r="B25" s="13"/>
      <c r="C25" s="17" t="s">
        <v>79</v>
      </c>
      <c r="D25" s="23">
        <v>22000</v>
      </c>
      <c r="E25" s="15">
        <f t="shared" si="2"/>
        <v>17600</v>
      </c>
      <c r="F25" s="15">
        <f t="shared" si="1"/>
        <v>22000</v>
      </c>
      <c r="G25" s="15"/>
    </row>
    <row r="26" spans="1:7" x14ac:dyDescent="0.2">
      <c r="A26" s="9"/>
      <c r="B26" s="13"/>
      <c r="C26" s="17" t="s">
        <v>73</v>
      </c>
      <c r="D26" s="23">
        <v>89000</v>
      </c>
      <c r="E26" s="15">
        <f t="shared" si="2"/>
        <v>71200</v>
      </c>
      <c r="F26" s="15">
        <f t="shared" si="1"/>
        <v>89000</v>
      </c>
      <c r="G26" s="15"/>
    </row>
    <row r="27" spans="1:7" x14ac:dyDescent="0.2">
      <c r="A27" s="9"/>
      <c r="B27" s="13"/>
      <c r="C27" s="17" t="s">
        <v>74</v>
      </c>
      <c r="D27" s="23">
        <v>78000</v>
      </c>
      <c r="E27" s="15">
        <f t="shared" si="2"/>
        <v>62400</v>
      </c>
      <c r="F27" s="15">
        <f t="shared" si="1"/>
        <v>78000</v>
      </c>
      <c r="G27" s="15"/>
    </row>
    <row r="28" spans="1:7" x14ac:dyDescent="0.2">
      <c r="A28" s="9"/>
      <c r="B28" s="13"/>
      <c r="C28" s="17" t="s">
        <v>85</v>
      </c>
      <c r="D28" s="23">
        <v>98000</v>
      </c>
      <c r="E28" s="15">
        <f t="shared" si="2"/>
        <v>78400</v>
      </c>
      <c r="F28" s="15">
        <f t="shared" si="1"/>
        <v>98000</v>
      </c>
      <c r="G28" s="15"/>
    </row>
    <row r="29" spans="1:7" x14ac:dyDescent="0.2">
      <c r="A29" s="9"/>
      <c r="B29" s="13"/>
      <c r="C29" s="17" t="s">
        <v>84</v>
      </c>
      <c r="D29" s="23">
        <v>96000</v>
      </c>
      <c r="E29" s="15">
        <f t="shared" si="2"/>
        <v>76800</v>
      </c>
      <c r="F29" s="15">
        <f t="shared" si="1"/>
        <v>96000</v>
      </c>
      <c r="G29" s="15"/>
    </row>
    <row r="30" spans="1:7" s="25" customFormat="1" ht="14.25" customHeight="1" x14ac:dyDescent="0.2">
      <c r="A30" s="9"/>
      <c r="B30" s="13"/>
      <c r="C30" s="17" t="s">
        <v>13</v>
      </c>
      <c r="D30" s="23">
        <v>68000</v>
      </c>
      <c r="E30" s="15">
        <f t="shared" si="2"/>
        <v>54400</v>
      </c>
      <c r="F30" s="15">
        <f t="shared" si="1"/>
        <v>68000</v>
      </c>
      <c r="G30" s="15"/>
    </row>
    <row r="31" spans="1:7" s="25" customFormat="1" ht="14.25" customHeight="1" x14ac:dyDescent="0.2">
      <c r="A31" s="9"/>
      <c r="B31" s="13"/>
      <c r="C31" s="17" t="s">
        <v>75</v>
      </c>
      <c r="D31" s="23">
        <v>26000</v>
      </c>
      <c r="E31" s="15">
        <f t="shared" si="2"/>
        <v>20800</v>
      </c>
      <c r="F31" s="15">
        <f t="shared" si="1"/>
        <v>26000</v>
      </c>
      <c r="G31" s="15"/>
    </row>
    <row r="32" spans="1:7" x14ac:dyDescent="0.2">
      <c r="A32" s="9"/>
      <c r="B32" s="13"/>
      <c r="C32" s="17" t="s">
        <v>14</v>
      </c>
      <c r="D32" s="23">
        <v>30000</v>
      </c>
      <c r="E32" s="15">
        <f t="shared" si="2"/>
        <v>24000</v>
      </c>
      <c r="F32" s="15">
        <f t="shared" si="1"/>
        <v>30000</v>
      </c>
      <c r="G32" s="15"/>
    </row>
    <row r="33" spans="1:7" x14ac:dyDescent="0.2">
      <c r="A33" s="9"/>
      <c r="B33" s="13"/>
      <c r="C33" s="17" t="s">
        <v>15</v>
      </c>
      <c r="D33" s="23">
        <v>92000</v>
      </c>
      <c r="E33" s="15">
        <f t="shared" si="2"/>
        <v>73600</v>
      </c>
      <c r="F33" s="15">
        <f t="shared" si="1"/>
        <v>92000</v>
      </c>
      <c r="G33" s="15"/>
    </row>
    <row r="34" spans="1:7" x14ac:dyDescent="0.2">
      <c r="A34" s="9"/>
      <c r="B34" s="13"/>
      <c r="C34" s="17" t="s">
        <v>80</v>
      </c>
      <c r="D34" s="23">
        <v>10000</v>
      </c>
      <c r="E34" s="15">
        <f t="shared" si="2"/>
        <v>8000</v>
      </c>
      <c r="F34" s="15">
        <f t="shared" si="1"/>
        <v>10000</v>
      </c>
      <c r="G34" s="15"/>
    </row>
    <row r="35" spans="1:7" x14ac:dyDescent="0.2">
      <c r="A35" s="9"/>
      <c r="B35" s="13"/>
      <c r="C35" s="17" t="s">
        <v>81</v>
      </c>
      <c r="D35" s="23">
        <v>43000</v>
      </c>
      <c r="E35" s="15">
        <f t="shared" si="2"/>
        <v>34400</v>
      </c>
      <c r="F35" s="15">
        <f t="shared" si="1"/>
        <v>43000</v>
      </c>
      <c r="G35" s="15"/>
    </row>
    <row r="36" spans="1:7" x14ac:dyDescent="0.2">
      <c r="A36" s="9"/>
      <c r="B36" s="13"/>
      <c r="C36" s="17" t="s">
        <v>86</v>
      </c>
      <c r="D36" s="23">
        <v>25000</v>
      </c>
      <c r="E36" s="15">
        <f t="shared" si="2"/>
        <v>20000</v>
      </c>
      <c r="F36" s="15">
        <f t="shared" si="1"/>
        <v>25000</v>
      </c>
      <c r="G36" s="15"/>
    </row>
    <row r="37" spans="1:7" x14ac:dyDescent="0.2">
      <c r="A37" s="9"/>
      <c r="B37" s="13"/>
      <c r="C37" s="17" t="s">
        <v>87</v>
      </c>
      <c r="D37" s="23">
        <v>22000</v>
      </c>
      <c r="E37" s="15">
        <f t="shared" si="2"/>
        <v>17600</v>
      </c>
      <c r="F37" s="15">
        <f t="shared" si="1"/>
        <v>22000</v>
      </c>
      <c r="G37" s="15"/>
    </row>
    <row r="38" spans="1:7" x14ac:dyDescent="0.2">
      <c r="A38" s="9"/>
      <c r="B38" s="13"/>
      <c r="C38" s="17"/>
      <c r="D38" s="23"/>
      <c r="E38" s="15"/>
      <c r="F38" s="15"/>
      <c r="G38" s="15"/>
    </row>
    <row r="39" spans="1:7" x14ac:dyDescent="0.2">
      <c r="A39" s="9"/>
      <c r="B39" s="10">
        <v>3223</v>
      </c>
      <c r="C39" s="11" t="s">
        <v>16</v>
      </c>
      <c r="D39" s="12">
        <f>D40+D41</f>
        <v>580000</v>
      </c>
      <c r="E39" s="18">
        <f t="shared" si="2"/>
        <v>464000</v>
      </c>
      <c r="F39" s="12">
        <f t="shared" si="1"/>
        <v>580000</v>
      </c>
      <c r="G39" s="12"/>
    </row>
    <row r="40" spans="1:7" x14ac:dyDescent="0.2">
      <c r="A40" s="9"/>
      <c r="B40" s="13">
        <v>32231</v>
      </c>
      <c r="C40" s="14" t="s">
        <v>17</v>
      </c>
      <c r="D40" s="15">
        <v>380000</v>
      </c>
      <c r="E40" s="15">
        <f t="shared" si="2"/>
        <v>304000</v>
      </c>
      <c r="F40" s="15">
        <f t="shared" si="1"/>
        <v>380000</v>
      </c>
      <c r="G40" s="63" t="s">
        <v>18</v>
      </c>
    </row>
    <row r="41" spans="1:7" x14ac:dyDescent="0.2">
      <c r="A41" s="9"/>
      <c r="B41" s="13">
        <v>32235</v>
      </c>
      <c r="C41" s="14" t="s">
        <v>64</v>
      </c>
      <c r="D41" s="15">
        <v>200000</v>
      </c>
      <c r="E41" s="15">
        <f t="shared" si="2"/>
        <v>160000</v>
      </c>
      <c r="F41" s="15">
        <f t="shared" si="1"/>
        <v>200000</v>
      </c>
      <c r="G41" s="63"/>
    </row>
    <row r="42" spans="1:7" x14ac:dyDescent="0.2">
      <c r="A42" s="9"/>
      <c r="B42" s="10">
        <v>3224</v>
      </c>
      <c r="C42" s="11" t="s">
        <v>19</v>
      </c>
      <c r="D42" s="12">
        <f>D43+D44+D45</f>
        <v>35000</v>
      </c>
      <c r="E42" s="18">
        <f t="shared" si="2"/>
        <v>28000</v>
      </c>
      <c r="F42" s="12">
        <f t="shared" si="1"/>
        <v>35000</v>
      </c>
      <c r="G42" s="12"/>
    </row>
    <row r="43" spans="1:7" x14ac:dyDescent="0.2">
      <c r="A43" s="9"/>
      <c r="B43" s="13">
        <v>32241</v>
      </c>
      <c r="C43" s="14" t="s">
        <v>20</v>
      </c>
      <c r="D43" s="15">
        <v>15000</v>
      </c>
      <c r="E43" s="19">
        <f t="shared" si="2"/>
        <v>12000</v>
      </c>
      <c r="F43" s="15">
        <f t="shared" si="1"/>
        <v>15000</v>
      </c>
      <c r="G43" s="16" t="s">
        <v>4</v>
      </c>
    </row>
    <row r="44" spans="1:7" x14ac:dyDescent="0.2">
      <c r="A44" s="9"/>
      <c r="B44" s="13">
        <v>32242</v>
      </c>
      <c r="C44" s="14" t="s">
        <v>21</v>
      </c>
      <c r="D44" s="15">
        <v>10000</v>
      </c>
      <c r="E44" s="19">
        <f t="shared" si="2"/>
        <v>8000</v>
      </c>
      <c r="F44" s="15">
        <f t="shared" si="1"/>
        <v>10000</v>
      </c>
      <c r="G44" s="16" t="s">
        <v>4</v>
      </c>
    </row>
    <row r="45" spans="1:7" x14ac:dyDescent="0.2">
      <c r="A45" s="9"/>
      <c r="B45" s="13">
        <v>32244</v>
      </c>
      <c r="C45" s="14" t="s">
        <v>22</v>
      </c>
      <c r="D45" s="15">
        <v>10000</v>
      </c>
      <c r="E45" s="19">
        <f>F45/1.25</f>
        <v>8000</v>
      </c>
      <c r="F45" s="15">
        <f t="shared" si="1"/>
        <v>10000</v>
      </c>
      <c r="G45" s="16" t="s">
        <v>4</v>
      </c>
    </row>
    <row r="46" spans="1:7" x14ac:dyDescent="0.2">
      <c r="A46" s="9"/>
      <c r="B46" s="10">
        <v>3225</v>
      </c>
      <c r="C46" s="11" t="s">
        <v>23</v>
      </c>
      <c r="D46" s="12">
        <v>13000</v>
      </c>
      <c r="E46" s="18">
        <f>F46/1.25</f>
        <v>10400</v>
      </c>
      <c r="F46" s="12">
        <f t="shared" si="1"/>
        <v>13000</v>
      </c>
      <c r="G46" s="12"/>
    </row>
    <row r="47" spans="1:7" x14ac:dyDescent="0.2">
      <c r="A47" s="9"/>
      <c r="B47" s="13">
        <v>32251</v>
      </c>
      <c r="C47" s="14" t="s">
        <v>23</v>
      </c>
      <c r="D47" s="15">
        <v>13000</v>
      </c>
      <c r="E47" s="19">
        <f>F47/1.25</f>
        <v>10400</v>
      </c>
      <c r="F47" s="15">
        <f t="shared" si="1"/>
        <v>13000</v>
      </c>
      <c r="G47" s="16" t="s">
        <v>4</v>
      </c>
    </row>
    <row r="48" spans="1:7" x14ac:dyDescent="0.2">
      <c r="A48" s="9"/>
      <c r="B48" s="10">
        <v>3227</v>
      </c>
      <c r="C48" s="11" t="s">
        <v>24</v>
      </c>
      <c r="D48" s="12">
        <v>8000</v>
      </c>
      <c r="E48" s="12">
        <f>E49</f>
        <v>6400</v>
      </c>
      <c r="F48" s="12">
        <f>F49</f>
        <v>8000</v>
      </c>
      <c r="G48" s="12"/>
    </row>
    <row r="49" spans="1:7" x14ac:dyDescent="0.2">
      <c r="A49" s="9"/>
      <c r="B49" s="13">
        <v>32271</v>
      </c>
      <c r="C49" s="14" t="s">
        <v>25</v>
      </c>
      <c r="D49" s="15">
        <v>8000</v>
      </c>
      <c r="E49" s="19">
        <f t="shared" ref="E49:E52" si="3">F49/1.25</f>
        <v>6400</v>
      </c>
      <c r="F49" s="15">
        <f t="shared" ref="F49:F67" si="4">D49</f>
        <v>8000</v>
      </c>
      <c r="G49" s="16" t="s">
        <v>4</v>
      </c>
    </row>
    <row r="50" spans="1:7" x14ac:dyDescent="0.2">
      <c r="A50" s="6">
        <v>323</v>
      </c>
      <c r="B50" s="6"/>
      <c r="C50" s="7" t="s">
        <v>26</v>
      </c>
      <c r="D50" s="8">
        <v>469000</v>
      </c>
      <c r="E50" s="26">
        <f t="shared" si="3"/>
        <v>375200</v>
      </c>
      <c r="F50" s="8">
        <f t="shared" si="4"/>
        <v>469000</v>
      </c>
      <c r="G50" s="8"/>
    </row>
    <row r="51" spans="1:7" x14ac:dyDescent="0.2">
      <c r="A51" s="9"/>
      <c r="B51" s="10">
        <v>3231</v>
      </c>
      <c r="C51" s="11" t="s">
        <v>27</v>
      </c>
      <c r="D51" s="12">
        <f>D52+D53</f>
        <v>15400</v>
      </c>
      <c r="E51" s="18">
        <f t="shared" si="3"/>
        <v>12320</v>
      </c>
      <c r="F51" s="12">
        <f t="shared" si="4"/>
        <v>15400</v>
      </c>
      <c r="G51" s="12"/>
    </row>
    <row r="52" spans="1:7" ht="12" customHeight="1" x14ac:dyDescent="0.2">
      <c r="A52" s="9"/>
      <c r="B52" s="13">
        <v>32311</v>
      </c>
      <c r="C52" s="14" t="s">
        <v>28</v>
      </c>
      <c r="D52" s="23">
        <v>14000</v>
      </c>
      <c r="E52" s="19">
        <f t="shared" si="3"/>
        <v>11200</v>
      </c>
      <c r="F52" s="15">
        <f t="shared" si="4"/>
        <v>14000</v>
      </c>
      <c r="G52" s="16" t="s">
        <v>4</v>
      </c>
    </row>
    <row r="53" spans="1:7" ht="12" customHeight="1" x14ac:dyDescent="0.2">
      <c r="A53" s="9"/>
      <c r="B53" s="13">
        <v>32319</v>
      </c>
      <c r="C53" s="27" t="s">
        <v>46</v>
      </c>
      <c r="D53" s="23">
        <v>1400</v>
      </c>
      <c r="E53" s="19">
        <f t="shared" ref="E53:E64" si="5">F53/1.25</f>
        <v>1120</v>
      </c>
      <c r="F53" s="15">
        <f t="shared" si="4"/>
        <v>1400</v>
      </c>
      <c r="G53" s="16" t="s">
        <v>4</v>
      </c>
    </row>
    <row r="54" spans="1:7" ht="12" customHeight="1" x14ac:dyDescent="0.2">
      <c r="A54" s="9"/>
      <c r="B54" s="10">
        <v>3232</v>
      </c>
      <c r="C54" s="11" t="s">
        <v>29</v>
      </c>
      <c r="D54" s="12">
        <f>D56+D57+D55</f>
        <v>31000</v>
      </c>
      <c r="E54" s="18">
        <f t="shared" si="5"/>
        <v>24800</v>
      </c>
      <c r="F54" s="12">
        <f t="shared" si="4"/>
        <v>31000</v>
      </c>
      <c r="G54" s="12"/>
    </row>
    <row r="55" spans="1:7" x14ac:dyDescent="0.2">
      <c r="A55" s="9"/>
      <c r="B55" s="13">
        <v>32321</v>
      </c>
      <c r="C55" s="14" t="s">
        <v>30</v>
      </c>
      <c r="D55" s="15">
        <v>12000</v>
      </c>
      <c r="E55" s="19">
        <f t="shared" si="5"/>
        <v>9600</v>
      </c>
      <c r="F55" s="15">
        <f t="shared" si="4"/>
        <v>12000</v>
      </c>
      <c r="G55" s="16" t="s">
        <v>4</v>
      </c>
    </row>
    <row r="56" spans="1:7" x14ac:dyDescent="0.2">
      <c r="A56" s="9"/>
      <c r="B56" s="13">
        <v>32322</v>
      </c>
      <c r="C56" s="14" t="s">
        <v>31</v>
      </c>
      <c r="D56" s="15">
        <v>9000</v>
      </c>
      <c r="E56" s="19">
        <f t="shared" si="5"/>
        <v>7200</v>
      </c>
      <c r="F56" s="15">
        <f t="shared" si="4"/>
        <v>9000</v>
      </c>
      <c r="G56" s="16" t="s">
        <v>4</v>
      </c>
    </row>
    <row r="57" spans="1:7" x14ac:dyDescent="0.2">
      <c r="A57" s="9"/>
      <c r="B57" s="13">
        <v>32329</v>
      </c>
      <c r="C57" s="14" t="s">
        <v>32</v>
      </c>
      <c r="D57" s="15">
        <v>10000</v>
      </c>
      <c r="E57" s="19">
        <f t="shared" si="5"/>
        <v>8000</v>
      </c>
      <c r="F57" s="15">
        <f t="shared" si="4"/>
        <v>10000</v>
      </c>
      <c r="G57" s="16" t="s">
        <v>4</v>
      </c>
    </row>
    <row r="58" spans="1:7" x14ac:dyDescent="0.2">
      <c r="A58" s="9"/>
      <c r="B58" s="10">
        <v>3233</v>
      </c>
      <c r="C58" s="11" t="s">
        <v>71</v>
      </c>
      <c r="D58" s="12">
        <v>2800</v>
      </c>
      <c r="E58" s="18">
        <f t="shared" si="5"/>
        <v>2240</v>
      </c>
      <c r="F58" s="12">
        <f t="shared" si="4"/>
        <v>2800</v>
      </c>
      <c r="G58" s="12"/>
    </row>
    <row r="59" spans="1:7" x14ac:dyDescent="0.2">
      <c r="A59" s="9"/>
      <c r="B59" s="10">
        <v>3234</v>
      </c>
      <c r="C59" s="11" t="s">
        <v>33</v>
      </c>
      <c r="D59" s="12">
        <f>D60+D61+D62+D63+D64</f>
        <v>65000</v>
      </c>
      <c r="E59" s="18">
        <f t="shared" si="5"/>
        <v>52000</v>
      </c>
      <c r="F59" s="12">
        <f t="shared" si="4"/>
        <v>65000</v>
      </c>
      <c r="G59" s="12"/>
    </row>
    <row r="60" spans="1:7" x14ac:dyDescent="0.2">
      <c r="A60" s="9"/>
      <c r="B60" s="13">
        <v>32341</v>
      </c>
      <c r="C60" s="14" t="s">
        <v>34</v>
      </c>
      <c r="D60" s="15">
        <v>50000</v>
      </c>
      <c r="E60" s="19">
        <f t="shared" si="5"/>
        <v>40000</v>
      </c>
      <c r="F60" s="15">
        <f t="shared" si="4"/>
        <v>50000</v>
      </c>
      <c r="G60" s="16" t="s">
        <v>4</v>
      </c>
    </row>
    <row r="61" spans="1:7" x14ac:dyDescent="0.2">
      <c r="A61" s="9"/>
      <c r="B61" s="13">
        <v>32342</v>
      </c>
      <c r="C61" s="14" t="s">
        <v>35</v>
      </c>
      <c r="D61" s="15">
        <v>10000</v>
      </c>
      <c r="E61" s="19">
        <f t="shared" si="5"/>
        <v>8000</v>
      </c>
      <c r="F61" s="15">
        <f t="shared" si="4"/>
        <v>10000</v>
      </c>
      <c r="G61" s="16" t="s">
        <v>4</v>
      </c>
    </row>
    <row r="62" spans="1:7" x14ac:dyDescent="0.2">
      <c r="A62" s="9"/>
      <c r="B62" s="21">
        <v>32343</v>
      </c>
      <c r="C62" s="22" t="s">
        <v>36</v>
      </c>
      <c r="D62" s="23">
        <v>3000</v>
      </c>
      <c r="E62" s="28">
        <f t="shared" si="5"/>
        <v>2400</v>
      </c>
      <c r="F62" s="23">
        <f t="shared" si="4"/>
        <v>3000</v>
      </c>
      <c r="G62" s="16" t="s">
        <v>4</v>
      </c>
    </row>
    <row r="63" spans="1:7" x14ac:dyDescent="0.2">
      <c r="A63" s="9"/>
      <c r="B63" s="13">
        <v>32344</v>
      </c>
      <c r="C63" s="14" t="s">
        <v>37</v>
      </c>
      <c r="D63" s="15">
        <v>2000</v>
      </c>
      <c r="E63" s="19">
        <f t="shared" si="5"/>
        <v>1600</v>
      </c>
      <c r="F63" s="15">
        <f t="shared" si="4"/>
        <v>2000</v>
      </c>
      <c r="G63" s="16" t="s">
        <v>4</v>
      </c>
    </row>
    <row r="64" spans="1:7" x14ac:dyDescent="0.2">
      <c r="A64" s="9"/>
      <c r="B64" s="13">
        <v>32349</v>
      </c>
      <c r="C64" s="14" t="s">
        <v>72</v>
      </c>
      <c r="D64" s="15"/>
      <c r="E64" s="19">
        <f t="shared" si="5"/>
        <v>0</v>
      </c>
      <c r="F64" s="15">
        <f t="shared" si="4"/>
        <v>0</v>
      </c>
      <c r="G64" s="16" t="s">
        <v>4</v>
      </c>
    </row>
    <row r="65" spans="1:7" x14ac:dyDescent="0.2">
      <c r="A65" s="9"/>
      <c r="B65" s="10">
        <v>3236</v>
      </c>
      <c r="C65" s="11" t="s">
        <v>38</v>
      </c>
      <c r="D65" s="12">
        <v>9800</v>
      </c>
      <c r="E65" s="18">
        <f t="shared" ref="E65:E68" si="6">F65/1.25</f>
        <v>7840</v>
      </c>
      <c r="F65" s="12">
        <f t="shared" si="4"/>
        <v>9800</v>
      </c>
      <c r="G65" s="12"/>
    </row>
    <row r="66" spans="1:7" x14ac:dyDescent="0.2">
      <c r="A66" s="9"/>
      <c r="B66" s="13">
        <v>32361</v>
      </c>
      <c r="C66" s="14" t="s">
        <v>39</v>
      </c>
      <c r="D66" s="15">
        <v>9800</v>
      </c>
      <c r="E66" s="19">
        <f t="shared" si="6"/>
        <v>7840</v>
      </c>
      <c r="F66" s="15">
        <f t="shared" si="4"/>
        <v>9800</v>
      </c>
      <c r="G66" s="16" t="s">
        <v>4</v>
      </c>
    </row>
    <row r="67" spans="1:7" x14ac:dyDescent="0.2">
      <c r="A67" s="9"/>
      <c r="B67" s="10">
        <v>3237</v>
      </c>
      <c r="C67" s="11" t="s">
        <v>40</v>
      </c>
      <c r="D67" s="12">
        <f>D68+D69</f>
        <v>32000</v>
      </c>
      <c r="E67" s="18">
        <f t="shared" si="6"/>
        <v>25600</v>
      </c>
      <c r="F67" s="12">
        <f t="shared" si="4"/>
        <v>32000</v>
      </c>
      <c r="G67" s="12"/>
    </row>
    <row r="68" spans="1:7" x14ac:dyDescent="0.2">
      <c r="A68" s="9"/>
      <c r="B68" s="13">
        <v>32371</v>
      </c>
      <c r="C68" s="14" t="s">
        <v>41</v>
      </c>
      <c r="D68" s="15">
        <v>3000</v>
      </c>
      <c r="E68" s="19">
        <f t="shared" si="6"/>
        <v>2400</v>
      </c>
      <c r="F68" s="15">
        <f t="shared" ref="F68:F84" si="7">D68</f>
        <v>3000</v>
      </c>
      <c r="G68" s="16" t="s">
        <v>4</v>
      </c>
    </row>
    <row r="69" spans="1:7" x14ac:dyDescent="0.2">
      <c r="A69" s="9"/>
      <c r="B69" s="13">
        <v>32379</v>
      </c>
      <c r="C69" s="14" t="s">
        <v>42</v>
      </c>
      <c r="D69" s="15">
        <v>29000</v>
      </c>
      <c r="E69" s="19">
        <f>F69/1.25</f>
        <v>23200</v>
      </c>
      <c r="F69" s="15">
        <f t="shared" si="7"/>
        <v>29000</v>
      </c>
      <c r="G69" s="16" t="s">
        <v>4</v>
      </c>
    </row>
    <row r="70" spans="1:7" x14ac:dyDescent="0.2">
      <c r="A70" s="9"/>
      <c r="B70" s="10">
        <v>3238</v>
      </c>
      <c r="C70" s="11" t="s">
        <v>43</v>
      </c>
      <c r="D70" s="12">
        <f>D71+D72</f>
        <v>17000</v>
      </c>
      <c r="E70" s="18">
        <f>F70/1.25</f>
        <v>13600</v>
      </c>
      <c r="F70" s="12">
        <f t="shared" si="7"/>
        <v>17000</v>
      </c>
      <c r="G70" s="12"/>
    </row>
    <row r="71" spans="1:7" x14ac:dyDescent="0.2">
      <c r="A71" s="9"/>
      <c r="B71" s="13">
        <v>32381</v>
      </c>
      <c r="C71" s="14" t="s">
        <v>44</v>
      </c>
      <c r="D71" s="15">
        <v>13000</v>
      </c>
      <c r="E71" s="19">
        <f>F71/1.25</f>
        <v>10400</v>
      </c>
      <c r="F71" s="15">
        <f t="shared" si="7"/>
        <v>13000</v>
      </c>
      <c r="G71" s="16" t="s">
        <v>4</v>
      </c>
    </row>
    <row r="72" spans="1:7" x14ac:dyDescent="0.2">
      <c r="A72" s="9"/>
      <c r="B72" s="13">
        <v>32389</v>
      </c>
      <c r="C72" s="14" t="s">
        <v>45</v>
      </c>
      <c r="D72" s="15">
        <v>4000</v>
      </c>
      <c r="E72" s="19">
        <f>F72/1.25</f>
        <v>3200</v>
      </c>
      <c r="F72" s="29">
        <f t="shared" si="7"/>
        <v>4000</v>
      </c>
      <c r="G72" s="16" t="s">
        <v>4</v>
      </c>
    </row>
    <row r="73" spans="1:7" x14ac:dyDescent="0.2">
      <c r="A73" s="9"/>
      <c r="B73" s="10">
        <v>3239</v>
      </c>
      <c r="C73" s="11" t="s">
        <v>46</v>
      </c>
      <c r="D73" s="12">
        <f>D74+D75+D76</f>
        <v>69000</v>
      </c>
      <c r="E73" s="18">
        <f>F73/1.25</f>
        <v>55200</v>
      </c>
      <c r="F73" s="12">
        <f t="shared" si="7"/>
        <v>69000</v>
      </c>
      <c r="G73" s="12"/>
    </row>
    <row r="74" spans="1:7" x14ac:dyDescent="0.2">
      <c r="A74" s="9"/>
      <c r="B74" s="55"/>
      <c r="C74" s="56" t="s">
        <v>89</v>
      </c>
      <c r="D74" s="57">
        <v>20000</v>
      </c>
      <c r="E74" s="58">
        <v>16000</v>
      </c>
      <c r="F74" s="57">
        <v>20000</v>
      </c>
      <c r="G74" s="16" t="s">
        <v>4</v>
      </c>
    </row>
    <row r="75" spans="1:7" x14ac:dyDescent="0.2">
      <c r="A75" s="9"/>
      <c r="B75" s="55"/>
      <c r="C75" s="56" t="s">
        <v>88</v>
      </c>
      <c r="D75" s="57">
        <v>29000</v>
      </c>
      <c r="E75" s="58">
        <v>56000</v>
      </c>
      <c r="F75" s="57">
        <v>70000</v>
      </c>
      <c r="G75" s="16" t="s">
        <v>4</v>
      </c>
    </row>
    <row r="76" spans="1:7" x14ac:dyDescent="0.2">
      <c r="A76" s="9"/>
      <c r="B76" s="13">
        <v>32399</v>
      </c>
      <c r="C76" s="14" t="s">
        <v>66</v>
      </c>
      <c r="D76" s="15">
        <v>20000</v>
      </c>
      <c r="E76" s="19">
        <f t="shared" ref="E76:E78" si="8">F76/1.25</f>
        <v>16000</v>
      </c>
      <c r="F76" s="15">
        <f t="shared" si="7"/>
        <v>20000</v>
      </c>
      <c r="G76" s="16" t="s">
        <v>4</v>
      </c>
    </row>
    <row r="77" spans="1:7" x14ac:dyDescent="0.2">
      <c r="A77" s="6">
        <v>329</v>
      </c>
      <c r="B77" s="6"/>
      <c r="C77" s="7" t="s">
        <v>47</v>
      </c>
      <c r="D77" s="8">
        <f>D78+D80+D81+D79</f>
        <v>85900</v>
      </c>
      <c r="E77" s="26">
        <f t="shared" si="8"/>
        <v>68720</v>
      </c>
      <c r="F77" s="8">
        <f t="shared" si="7"/>
        <v>85900</v>
      </c>
      <c r="G77" s="8"/>
    </row>
    <row r="78" spans="1:7" x14ac:dyDescent="0.2">
      <c r="A78" s="9"/>
      <c r="B78" s="10">
        <v>3291</v>
      </c>
      <c r="C78" s="30" t="s">
        <v>48</v>
      </c>
      <c r="D78" s="31">
        <v>80000</v>
      </c>
      <c r="E78" s="18">
        <f t="shared" si="8"/>
        <v>64000</v>
      </c>
      <c r="F78" s="12">
        <f t="shared" si="7"/>
        <v>80000</v>
      </c>
      <c r="G78" s="12"/>
    </row>
    <row r="79" spans="1:7" x14ac:dyDescent="0.2">
      <c r="A79" s="9"/>
      <c r="B79" s="10">
        <v>3292</v>
      </c>
      <c r="C79" s="30" t="s">
        <v>49</v>
      </c>
      <c r="D79" s="31">
        <v>2000</v>
      </c>
      <c r="E79" s="18">
        <f>F79/1.25</f>
        <v>1600</v>
      </c>
      <c r="F79" s="12">
        <f t="shared" si="7"/>
        <v>2000</v>
      </c>
      <c r="G79" s="12"/>
    </row>
    <row r="80" spans="1:7" x14ac:dyDescent="0.2">
      <c r="A80" s="9"/>
      <c r="B80" s="10">
        <v>3293</v>
      </c>
      <c r="C80" s="30" t="s">
        <v>50</v>
      </c>
      <c r="D80" s="31">
        <v>1800</v>
      </c>
      <c r="E80" s="18">
        <f>F80/1.25</f>
        <v>1440</v>
      </c>
      <c r="F80" s="12">
        <f t="shared" si="7"/>
        <v>1800</v>
      </c>
      <c r="G80" s="12"/>
    </row>
    <row r="81" spans="1:7" x14ac:dyDescent="0.2">
      <c r="A81" s="9"/>
      <c r="B81" s="10">
        <v>3294</v>
      </c>
      <c r="C81" s="30" t="s">
        <v>51</v>
      </c>
      <c r="D81" s="31">
        <v>2100</v>
      </c>
      <c r="E81" s="18">
        <f>F81/1.25</f>
        <v>1680</v>
      </c>
      <c r="F81" s="12">
        <f t="shared" si="7"/>
        <v>2100</v>
      </c>
      <c r="G81" s="12"/>
    </row>
    <row r="82" spans="1:7" x14ac:dyDescent="0.2">
      <c r="A82" s="6">
        <v>343</v>
      </c>
      <c r="B82" s="6"/>
      <c r="C82" s="7" t="s">
        <v>52</v>
      </c>
      <c r="D82" s="8">
        <f>D84+D85</f>
        <v>8500</v>
      </c>
      <c r="E82" s="26">
        <f>F82/1.25</f>
        <v>6800</v>
      </c>
      <c r="F82" s="8">
        <f t="shared" si="7"/>
        <v>8500</v>
      </c>
      <c r="G82" s="8"/>
    </row>
    <row r="83" spans="1:7" x14ac:dyDescent="0.2">
      <c r="A83" s="9"/>
      <c r="B83" s="10">
        <v>3431</v>
      </c>
      <c r="C83" s="11" t="s">
        <v>53</v>
      </c>
      <c r="D83" s="12">
        <v>7500</v>
      </c>
      <c r="E83" s="18">
        <f>F83/1.25</f>
        <v>6000</v>
      </c>
      <c r="F83" s="12">
        <f t="shared" si="7"/>
        <v>7500</v>
      </c>
      <c r="G83" s="12"/>
    </row>
    <row r="84" spans="1:7" x14ac:dyDescent="0.2">
      <c r="A84" s="9"/>
      <c r="B84" s="13">
        <v>34311</v>
      </c>
      <c r="C84" s="32" t="s">
        <v>54</v>
      </c>
      <c r="D84" s="15">
        <v>7500</v>
      </c>
      <c r="E84" s="19">
        <f>F84/1.23</f>
        <v>6097.5609756097565</v>
      </c>
      <c r="F84" s="15">
        <f t="shared" si="7"/>
        <v>7500</v>
      </c>
      <c r="G84" s="16" t="s">
        <v>4</v>
      </c>
    </row>
    <row r="85" spans="1:7" x14ac:dyDescent="0.2">
      <c r="A85" s="9"/>
      <c r="B85" s="10">
        <v>3433</v>
      </c>
      <c r="C85" s="33" t="s">
        <v>55</v>
      </c>
      <c r="D85" s="31">
        <v>1000</v>
      </c>
      <c r="E85" s="34">
        <v>560</v>
      </c>
      <c r="F85" s="35">
        <v>700</v>
      </c>
      <c r="G85" s="35"/>
    </row>
    <row r="86" spans="1:7" x14ac:dyDescent="0.2">
      <c r="A86" s="6">
        <v>422</v>
      </c>
      <c r="B86" s="36"/>
      <c r="C86" s="37" t="s">
        <v>56</v>
      </c>
      <c r="D86" s="8">
        <f>D88+D89+D91</f>
        <v>80000</v>
      </c>
      <c r="E86" s="26">
        <f>F86/1.25</f>
        <v>64000</v>
      </c>
      <c r="F86" s="8">
        <f t="shared" ref="F86:F91" si="9">D86</f>
        <v>80000</v>
      </c>
      <c r="G86" s="8"/>
    </row>
    <row r="87" spans="1:7" x14ac:dyDescent="0.2">
      <c r="A87" s="9"/>
      <c r="B87" s="10">
        <v>4221</v>
      </c>
      <c r="C87" s="38" t="s">
        <v>57</v>
      </c>
      <c r="D87" s="12">
        <f>D88+D89+D91</f>
        <v>80000</v>
      </c>
      <c r="E87" s="18">
        <f>F87/1.25</f>
        <v>64000</v>
      </c>
      <c r="F87" s="12">
        <f t="shared" si="9"/>
        <v>80000</v>
      </c>
      <c r="G87" s="12"/>
    </row>
    <row r="88" spans="1:7" x14ac:dyDescent="0.2">
      <c r="A88" s="9"/>
      <c r="B88" s="13">
        <v>42211</v>
      </c>
      <c r="C88" s="22" t="s">
        <v>91</v>
      </c>
      <c r="D88" s="15">
        <v>50000</v>
      </c>
      <c r="E88" s="19">
        <f>F88/1.25</f>
        <v>40000</v>
      </c>
      <c r="F88" s="15">
        <f t="shared" si="9"/>
        <v>50000</v>
      </c>
      <c r="G88" s="16" t="s">
        <v>4</v>
      </c>
    </row>
    <row r="89" spans="1:7" x14ac:dyDescent="0.2">
      <c r="A89" s="9"/>
      <c r="B89" s="13">
        <v>42212</v>
      </c>
      <c r="C89" s="22" t="s">
        <v>58</v>
      </c>
      <c r="D89" s="15">
        <v>0</v>
      </c>
      <c r="E89" s="19">
        <f t="shared" ref="E89" si="10">F89/1.23</f>
        <v>0</v>
      </c>
      <c r="F89" s="15">
        <f t="shared" si="9"/>
        <v>0</v>
      </c>
      <c r="G89" s="16"/>
    </row>
    <row r="90" spans="1:7" x14ac:dyDescent="0.2">
      <c r="A90" s="9"/>
      <c r="B90" s="13">
        <v>4226</v>
      </c>
      <c r="C90" s="53" t="s">
        <v>90</v>
      </c>
      <c r="D90" s="15">
        <v>0</v>
      </c>
      <c r="E90" s="19">
        <v>0</v>
      </c>
      <c r="F90" s="15">
        <v>0</v>
      </c>
      <c r="G90" s="16"/>
    </row>
    <row r="91" spans="1:7" x14ac:dyDescent="0.2">
      <c r="A91" s="9"/>
      <c r="B91" s="13">
        <v>4227</v>
      </c>
      <c r="C91" s="53" t="s">
        <v>76</v>
      </c>
      <c r="D91" s="15">
        <v>30000</v>
      </c>
      <c r="E91" s="19">
        <f>F91/1.25</f>
        <v>24000</v>
      </c>
      <c r="F91" s="15">
        <f t="shared" si="9"/>
        <v>30000</v>
      </c>
      <c r="G91" s="16" t="s">
        <v>4</v>
      </c>
    </row>
    <row r="92" spans="1:7" x14ac:dyDescent="0.2">
      <c r="A92" s="6">
        <v>424</v>
      </c>
      <c r="B92" s="36"/>
      <c r="C92" s="37" t="s">
        <v>59</v>
      </c>
      <c r="D92" s="8">
        <v>15000</v>
      </c>
      <c r="E92" s="26">
        <f>F92/1.25</f>
        <v>12000</v>
      </c>
      <c r="F92" s="8">
        <f>D92</f>
        <v>15000</v>
      </c>
      <c r="G92" s="8"/>
    </row>
    <row r="93" spans="1:7" x14ac:dyDescent="0.2">
      <c r="A93" s="9"/>
      <c r="B93" s="10">
        <v>4241</v>
      </c>
      <c r="C93" s="38" t="s">
        <v>60</v>
      </c>
      <c r="D93" s="40">
        <f>D94</f>
        <v>15000</v>
      </c>
      <c r="E93" s="34">
        <v>12000</v>
      </c>
      <c r="F93" s="12">
        <f>D93</f>
        <v>15000</v>
      </c>
      <c r="G93" s="12"/>
    </row>
    <row r="94" spans="1:7" x14ac:dyDescent="0.2">
      <c r="A94" s="9"/>
      <c r="B94" s="13">
        <v>42411</v>
      </c>
      <c r="C94" s="41" t="s">
        <v>61</v>
      </c>
      <c r="D94" s="15">
        <v>15000</v>
      </c>
      <c r="E94" s="19">
        <f>F94/1.25</f>
        <v>12000</v>
      </c>
      <c r="F94" s="15">
        <f>D94</f>
        <v>15000</v>
      </c>
      <c r="G94" s="16" t="s">
        <v>4</v>
      </c>
    </row>
    <row r="95" spans="1:7" x14ac:dyDescent="0.2">
      <c r="A95" s="42"/>
      <c r="B95" s="42"/>
      <c r="C95" s="42"/>
      <c r="E95" s="43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ht="15" x14ac:dyDescent="0.2">
      <c r="A97"/>
      <c r="B97"/>
      <c r="C97"/>
      <c r="D97"/>
      <c r="E97"/>
      <c r="F97"/>
      <c r="G97"/>
    </row>
    <row r="98" spans="1:7" x14ac:dyDescent="0.2">
      <c r="A98" s="44"/>
      <c r="B98" s="44"/>
      <c r="C98" s="44"/>
      <c r="D98" s="44"/>
      <c r="E98" s="44"/>
      <c r="F98" s="44"/>
      <c r="G98" s="44"/>
    </row>
    <row r="99" spans="1:7" ht="15" x14ac:dyDescent="0.2">
      <c r="A99"/>
      <c r="B99"/>
      <c r="C99"/>
      <c r="D99"/>
      <c r="E99"/>
      <c r="F99"/>
      <c r="G99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ht="15" x14ac:dyDescent="0.2">
      <c r="A101"/>
      <c r="B101"/>
      <c r="C101"/>
      <c r="D101"/>
      <c r="E101"/>
      <c r="F101" s="45"/>
      <c r="G101" s="45"/>
    </row>
    <row r="102" spans="1:7" x14ac:dyDescent="0.2">
      <c r="A102" s="1"/>
      <c r="B102" s="1"/>
      <c r="E102" s="43"/>
      <c r="F102" s="69" t="s">
        <v>95</v>
      </c>
      <c r="G102" s="69"/>
    </row>
    <row r="103" spans="1:7" x14ac:dyDescent="0.2">
      <c r="E103" s="43"/>
      <c r="G103" s="49" t="s">
        <v>62</v>
      </c>
    </row>
    <row r="104" spans="1:7" x14ac:dyDescent="0.2">
      <c r="A104" s="46"/>
      <c r="B104" s="46"/>
      <c r="C104" s="47"/>
      <c r="E104" s="43"/>
    </row>
    <row r="105" spans="1:7" x14ac:dyDescent="0.2">
      <c r="A105" s="66"/>
      <c r="B105" s="66"/>
      <c r="C105" s="48"/>
      <c r="E105" s="43"/>
      <c r="F105" s="67" t="s">
        <v>96</v>
      </c>
      <c r="G105" s="67"/>
    </row>
    <row r="106" spans="1:7" x14ac:dyDescent="0.2">
      <c r="A106" s="39"/>
      <c r="B106" s="39"/>
      <c r="C106" s="48"/>
      <c r="E106" s="43"/>
    </row>
    <row r="107" spans="1:7" x14ac:dyDescent="0.2">
      <c r="A107" s="39"/>
      <c r="B107" s="39"/>
      <c r="C107" s="48"/>
      <c r="E107" s="43"/>
    </row>
    <row r="108" spans="1:7" ht="15.75" x14ac:dyDescent="0.25">
      <c r="A108" s="65"/>
      <c r="B108" s="65"/>
      <c r="C108" s="65"/>
      <c r="D108" s="65"/>
      <c r="E108" s="65"/>
      <c r="F108" s="65"/>
      <c r="G108" s="65"/>
    </row>
    <row r="109" spans="1:7" x14ac:dyDescent="0.2">
      <c r="E109" s="43"/>
    </row>
    <row r="110" spans="1:7" x14ac:dyDescent="0.2">
      <c r="E110" s="43"/>
    </row>
    <row r="111" spans="1:7" x14ac:dyDescent="0.2">
      <c r="E111" s="43"/>
    </row>
    <row r="112" spans="1:7" x14ac:dyDescent="0.2">
      <c r="E112" s="43"/>
    </row>
    <row r="113" spans="5:5" x14ac:dyDescent="0.2">
      <c r="E113" s="43"/>
    </row>
    <row r="114" spans="5:5" x14ac:dyDescent="0.2">
      <c r="E114" s="43"/>
    </row>
    <row r="115" spans="5:5" x14ac:dyDescent="0.2">
      <c r="E115" s="43"/>
    </row>
    <row r="116" spans="5:5" x14ac:dyDescent="0.2">
      <c r="E116" s="43"/>
    </row>
    <row r="117" spans="5:5" x14ac:dyDescent="0.2">
      <c r="E117" s="43"/>
    </row>
    <row r="118" spans="5:5" x14ac:dyDescent="0.2">
      <c r="E118" s="43"/>
    </row>
    <row r="119" spans="5:5" x14ac:dyDescent="0.2">
      <c r="E119" s="43"/>
    </row>
    <row r="120" spans="5:5" x14ac:dyDescent="0.2">
      <c r="E120" s="43"/>
    </row>
    <row r="121" spans="5:5" x14ac:dyDescent="0.2">
      <c r="E121" s="43"/>
    </row>
    <row r="122" spans="5:5" x14ac:dyDescent="0.2">
      <c r="E122" s="43"/>
    </row>
    <row r="123" spans="5:5" x14ac:dyDescent="0.2">
      <c r="E123" s="43"/>
    </row>
    <row r="124" spans="5:5" x14ac:dyDescent="0.2">
      <c r="E124" s="43"/>
    </row>
    <row r="125" spans="5:5" ht="15.75" customHeight="1" x14ac:dyDescent="0.2">
      <c r="E125" s="43"/>
    </row>
    <row r="126" spans="5:5" x14ac:dyDescent="0.2">
      <c r="E126" s="43"/>
    </row>
    <row r="131" ht="11.25" customHeight="1" x14ac:dyDescent="0.2"/>
    <row r="132" ht="16.5" customHeight="1" x14ac:dyDescent="0.2"/>
    <row r="133" ht="11.25" customHeight="1" x14ac:dyDescent="0.2"/>
    <row r="134" ht="11.25" customHeight="1" x14ac:dyDescent="0.2"/>
    <row r="135" ht="15" customHeight="1" x14ac:dyDescent="0.2"/>
    <row r="136" ht="34.5" customHeight="1" x14ac:dyDescent="0.2"/>
    <row r="138" ht="15" customHeight="1" x14ac:dyDescent="0.2"/>
    <row r="144" ht="77.25" customHeight="1" x14ac:dyDescent="0.2"/>
  </sheetData>
  <mergeCells count="11">
    <mergeCell ref="A100:G100"/>
    <mergeCell ref="A108:G108"/>
    <mergeCell ref="A105:B105"/>
    <mergeCell ref="F105:G105"/>
    <mergeCell ref="A96:G96"/>
    <mergeCell ref="F102:G102"/>
    <mergeCell ref="A13:B13"/>
    <mergeCell ref="A11:G11"/>
    <mergeCell ref="A9:G9"/>
    <mergeCell ref="A8:G8"/>
    <mergeCell ref="G40:G41"/>
  </mergeCells>
  <phoneticPr fontId="1" type="noConversion"/>
  <printOptions horizontalCentered="1"/>
  <pageMargins left="0" right="0" top="0.39370078740157483" bottom="0.35433070866141736" header="0" footer="0"/>
  <pageSetup paperSize="9" scale="97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nabave 2012 (dobar)</vt:lpstr>
    </vt:vector>
  </TitlesOfParts>
  <Company>MZOŠ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2018-11-19T11:53:30Z</cp:lastPrinted>
  <dcterms:created xsi:type="dcterms:W3CDTF">2012-02-01T11:37:19Z</dcterms:created>
  <dcterms:modified xsi:type="dcterms:W3CDTF">2018-11-19T11:53:36Z</dcterms:modified>
</cp:coreProperties>
</file>